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3" i="1" l="1"/>
  <c r="L3" i="1" l="1"/>
  <c r="L10" i="1" s="1"/>
  <c r="L7" i="1"/>
  <c r="L4" i="1"/>
  <c r="E4" i="1"/>
  <c r="F4" i="1" s="1"/>
  <c r="D15" i="1" s="1"/>
  <c r="D18" i="1"/>
  <c r="K9" i="1"/>
  <c r="G20" i="1" s="1"/>
  <c r="J9" i="1"/>
  <c r="E9" i="1"/>
  <c r="F9" i="1" s="1"/>
  <c r="D20" i="1" s="1"/>
  <c r="F8" i="1"/>
  <c r="D19" i="1" s="1"/>
  <c r="E8" i="1"/>
  <c r="F7" i="1"/>
  <c r="J6" i="1"/>
  <c r="K6" i="1" s="1"/>
  <c r="G17" i="1" s="1"/>
  <c r="E6" i="1"/>
  <c r="F6" i="1" s="1"/>
  <c r="D17" i="1" s="1"/>
  <c r="E5" i="1"/>
  <c r="F5" i="1" s="1"/>
  <c r="D16" i="1" s="1"/>
  <c r="J4" i="1"/>
  <c r="K4" i="1" s="1"/>
  <c r="G15" i="1" s="1"/>
  <c r="F3" i="1"/>
  <c r="D14" i="1" s="1"/>
</calcChain>
</file>

<file path=xl/sharedStrings.xml><?xml version="1.0" encoding="utf-8"?>
<sst xmlns="http://schemas.openxmlformats.org/spreadsheetml/2006/main" count="40" uniqueCount="22">
  <si>
    <t>J1</t>
  </si>
  <si>
    <t>J2</t>
  </si>
  <si>
    <t>13x1km à 2'50'' r 1'30''</t>
  </si>
  <si>
    <t>15 km en 1h15</t>
  </si>
  <si>
    <t>J3</t>
  </si>
  <si>
    <t>10 km en 40'</t>
  </si>
  <si>
    <t>30 km en 1h42, tempo run</t>
  </si>
  <si>
    <t>J4</t>
  </si>
  <si>
    <t>16 km en 1h03</t>
  </si>
  <si>
    <t>11 km en 40'</t>
  </si>
  <si>
    <t>J5</t>
  </si>
  <si>
    <t>Fartlek 13x3' à 2'55 r 1'</t>
  </si>
  <si>
    <t>J6</t>
  </si>
  <si>
    <t>22 km en 1h23</t>
  </si>
  <si>
    <t>J7</t>
  </si>
  <si>
    <t>21 km en, 1h11</t>
  </si>
  <si>
    <t>18 km en 1h15</t>
  </si>
  <si>
    <t>Votre allure marathon</t>
  </si>
  <si>
    <t>Allure</t>
  </si>
  <si>
    <t>distance</t>
  </si>
  <si>
    <t>Allure marathon de Kipchoge</t>
  </si>
  <si>
    <t>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</si>
</sst>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/>
    <xf numFmtId="0" fontId="1" fillId="0" borderId="0" xfId="0" applyFont="1"/>
    <xf numFmtId="1" fontId="0" fillId="0" borderId="0" xfId="0" applyNumberFormat="1"/>
    <xf numFmtId="1" fontId="0" fillId="0" borderId="1" xfId="0" applyNumberFormat="1" applyBorder="1"/>
    <xf numFmtId="21" fontId="1" fillId="0" borderId="0" xfId="0" applyNumberFormat="1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H13" sqref="H13"/>
    </sheetView>
  </sheetViews>
  <sheetFormatPr baseColWidth="10" defaultRowHeight="14.4" x14ac:dyDescent="0.3"/>
  <cols>
    <col min="2" max="2" width="13.21875" customWidth="1"/>
    <col min="7" max="7" width="12" bestFit="1" customWidth="1"/>
  </cols>
  <sheetData>
    <row r="1" spans="1:15" x14ac:dyDescent="0.3">
      <c r="A1" t="s">
        <v>20</v>
      </c>
      <c r="C1" s="1">
        <v>1.9791666666666668E-3</v>
      </c>
    </row>
    <row r="2" spans="1:15" x14ac:dyDescent="0.3">
      <c r="E2" t="s">
        <v>18</v>
      </c>
      <c r="J2" t="s">
        <v>18</v>
      </c>
      <c r="L2" t="s">
        <v>19</v>
      </c>
    </row>
    <row r="3" spans="1:15" x14ac:dyDescent="0.3">
      <c r="A3" t="s">
        <v>0</v>
      </c>
      <c r="B3" t="s">
        <v>2</v>
      </c>
      <c r="E3" s="1">
        <v>1.9675925925925928E-3</v>
      </c>
      <c r="F3" s="2">
        <f>C1/E3</f>
        <v>1.0058823529411764</v>
      </c>
      <c r="L3" s="3">
        <f>13+12*0.36</f>
        <v>17.32</v>
      </c>
      <c r="M3" s="3"/>
    </row>
    <row r="4" spans="1:15" x14ac:dyDescent="0.3">
      <c r="A4" t="s">
        <v>1</v>
      </c>
      <c r="B4" t="s">
        <v>16</v>
      </c>
      <c r="D4" s="1">
        <v>5.2083333333333336E-2</v>
      </c>
      <c r="E4" s="1">
        <f>D4/18</f>
        <v>2.8935185185185188E-3</v>
      </c>
      <c r="F4" s="2">
        <f>E4/C1</f>
        <v>1.4619883040935673</v>
      </c>
      <c r="H4" t="s">
        <v>5</v>
      </c>
      <c r="I4" s="1">
        <v>2.7777777777777776E-2</v>
      </c>
      <c r="J4" s="1">
        <f>I4/10</f>
        <v>2.7777777777777775E-3</v>
      </c>
      <c r="K4" s="2">
        <f>J4/C1</f>
        <v>1.4035087719298243</v>
      </c>
      <c r="L4" s="3">
        <f>3+13+3+12*0.36</f>
        <v>23.32</v>
      </c>
      <c r="M4" s="3"/>
    </row>
    <row r="5" spans="1:15" x14ac:dyDescent="0.3">
      <c r="A5" t="s">
        <v>4</v>
      </c>
      <c r="B5" t="s">
        <v>6</v>
      </c>
      <c r="D5" s="1">
        <v>7.0833333333333331E-2</v>
      </c>
      <c r="E5" s="1">
        <f>D5/30</f>
        <v>2.3611111111111111E-3</v>
      </c>
      <c r="F5" s="2">
        <f>E5/C1</f>
        <v>1.1929824561403508</v>
      </c>
      <c r="K5" s="2"/>
      <c r="L5" s="3">
        <v>28</v>
      </c>
      <c r="M5" s="3"/>
    </row>
    <row r="6" spans="1:15" x14ac:dyDescent="0.3">
      <c r="A6" t="s">
        <v>7</v>
      </c>
      <c r="B6" t="s">
        <v>8</v>
      </c>
      <c r="D6" s="1">
        <v>4.3750000000000004E-2</v>
      </c>
      <c r="E6" s="1">
        <f>D6/16</f>
        <v>2.7343750000000003E-3</v>
      </c>
      <c r="F6" s="2">
        <f>E6/C1</f>
        <v>1.381578947368421</v>
      </c>
      <c r="H6" t="s">
        <v>9</v>
      </c>
      <c r="I6" s="1">
        <v>2.7777777777777776E-2</v>
      </c>
      <c r="J6" s="1">
        <f>I6/11</f>
        <v>2.525252525252525E-3</v>
      </c>
      <c r="K6" s="2">
        <f>J6/C1</f>
        <v>1.2759170653907494</v>
      </c>
      <c r="L6" s="3">
        <v>27</v>
      </c>
      <c r="M6" s="3"/>
    </row>
    <row r="7" spans="1:15" x14ac:dyDescent="0.3">
      <c r="A7" t="s">
        <v>10</v>
      </c>
      <c r="B7" t="s">
        <v>11</v>
      </c>
      <c r="E7" s="1">
        <v>2.0254629629629629E-3</v>
      </c>
      <c r="F7" s="2">
        <f>E7/C1</f>
        <v>1.0233918128654969</v>
      </c>
      <c r="K7" s="2"/>
      <c r="L7" s="3">
        <f>6+12*0.24+13*1</f>
        <v>21.88</v>
      </c>
      <c r="M7" s="3"/>
    </row>
    <row r="8" spans="1:15" x14ac:dyDescent="0.3">
      <c r="A8" t="s">
        <v>12</v>
      </c>
      <c r="B8" t="s">
        <v>13</v>
      </c>
      <c r="D8" s="1">
        <v>5.7638888888888885E-2</v>
      </c>
      <c r="E8" s="1">
        <f>D8/22</f>
        <v>2.6199494949494949E-3</v>
      </c>
      <c r="F8" s="2">
        <f>E8/C1</f>
        <v>1.3237639553429026</v>
      </c>
      <c r="K8" s="2"/>
      <c r="L8" s="3">
        <v>22</v>
      </c>
      <c r="M8" s="3"/>
    </row>
    <row r="9" spans="1:15" x14ac:dyDescent="0.3">
      <c r="A9" t="s">
        <v>14</v>
      </c>
      <c r="B9" t="s">
        <v>15</v>
      </c>
      <c r="D9" s="1">
        <v>4.9305555555555554E-2</v>
      </c>
      <c r="E9" s="1">
        <f>D9/21</f>
        <v>2.3478835978835979E-3</v>
      </c>
      <c r="F9" s="2">
        <f>E9/C1</f>
        <v>1.1862990810359231</v>
      </c>
      <c r="H9" t="s">
        <v>5</v>
      </c>
      <c r="I9" s="1">
        <v>2.7777777777777776E-2</v>
      </c>
      <c r="J9" s="1">
        <f>I9/10</f>
        <v>2.7777777777777775E-3</v>
      </c>
      <c r="K9" s="2">
        <f>J9/C1</f>
        <v>1.4035087719298243</v>
      </c>
      <c r="L9" s="4">
        <v>31</v>
      </c>
      <c r="M9" s="3"/>
    </row>
    <row r="10" spans="1:15" x14ac:dyDescent="0.3">
      <c r="L10" s="3">
        <f>SUM(L3:L9)</f>
        <v>170.51999999999998</v>
      </c>
    </row>
    <row r="12" spans="1:15" x14ac:dyDescent="0.3">
      <c r="A12" t="s">
        <v>21</v>
      </c>
      <c r="C12" s="6">
        <v>17</v>
      </c>
    </row>
    <row r="13" spans="1:15" x14ac:dyDescent="0.3">
      <c r="A13" t="s">
        <v>17</v>
      </c>
      <c r="C13" s="1">
        <f>H13/C12/80%</f>
        <v>3.0637254901960784E-3</v>
      </c>
      <c r="H13" s="5">
        <v>4.1666666666666664E-2</v>
      </c>
      <c r="O13" s="1"/>
    </row>
    <row r="14" spans="1:15" x14ac:dyDescent="0.3">
      <c r="A14" t="s">
        <v>0</v>
      </c>
      <c r="B14" t="s">
        <v>2</v>
      </c>
      <c r="D14" s="1">
        <f>$C$13*F3</f>
        <v>3.0817474048442906E-3</v>
      </c>
      <c r="O14" s="1"/>
    </row>
    <row r="15" spans="1:15" x14ac:dyDescent="0.3">
      <c r="A15" t="s">
        <v>1</v>
      </c>
      <c r="B15" t="s">
        <v>3</v>
      </c>
      <c r="D15" s="1">
        <f>$C$13*F4</f>
        <v>4.4791308336199981E-3</v>
      </c>
      <c r="F15" t="s">
        <v>5</v>
      </c>
      <c r="G15" s="1">
        <f>$C$13*K4</f>
        <v>4.2999656002751969E-3</v>
      </c>
    </row>
    <row r="16" spans="1:15" x14ac:dyDescent="0.3">
      <c r="A16" t="s">
        <v>4</v>
      </c>
      <c r="B16" t="s">
        <v>6</v>
      </c>
      <c r="D16" s="1">
        <f>$C$13*F5</f>
        <v>3.6549707602339179E-3</v>
      </c>
      <c r="G16" s="1"/>
    </row>
    <row r="17" spans="1:13" x14ac:dyDescent="0.3">
      <c r="A17" t="s">
        <v>7</v>
      </c>
      <c r="B17" t="s">
        <v>8</v>
      </c>
      <c r="D17" s="1">
        <f>$C$13*F6</f>
        <v>4.2327786377708973E-3</v>
      </c>
      <c r="F17" t="s">
        <v>9</v>
      </c>
      <c r="G17" s="1">
        <f>$C$13*K6</f>
        <v>3.9090596366138158E-3</v>
      </c>
    </row>
    <row r="18" spans="1:13" x14ac:dyDescent="0.3">
      <c r="A18" t="s">
        <v>10</v>
      </c>
      <c r="B18" t="s">
        <v>11</v>
      </c>
      <c r="D18" s="1">
        <f>$C$13*F7</f>
        <v>3.1353915835339976E-3</v>
      </c>
      <c r="G18" s="1"/>
    </row>
    <row r="19" spans="1:13" x14ac:dyDescent="0.3">
      <c r="A19" t="s">
        <v>12</v>
      </c>
      <c r="B19" t="s">
        <v>13</v>
      </c>
      <c r="D19" s="1">
        <f>$C$13*F8</f>
        <v>4.0556493729868338E-3</v>
      </c>
      <c r="G19" s="1"/>
    </row>
    <row r="20" spans="1:13" x14ac:dyDescent="0.3">
      <c r="A20" t="s">
        <v>14</v>
      </c>
      <c r="B20" t="s">
        <v>15</v>
      </c>
      <c r="D20" s="1">
        <f>$C$13*F9</f>
        <v>3.6344947335659409E-3</v>
      </c>
      <c r="F20" t="s">
        <v>5</v>
      </c>
      <c r="G20" s="1">
        <f>$C$13*K9</f>
        <v>4.2999656002751969E-3</v>
      </c>
    </row>
    <row r="25" spans="1:13" x14ac:dyDescent="0.3">
      <c r="M25" s="1"/>
    </row>
    <row r="26" spans="1:13" x14ac:dyDescent="0.3">
      <c r="M2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fredo1810@orange.fr</dc:creator>
  <cp:lastModifiedBy>fredo1810@orange.fr</cp:lastModifiedBy>
  <dcterms:created xsi:type="dcterms:W3CDTF">2021-02-13T06:44:50Z</dcterms:created>
  <dcterms:modified xsi:type="dcterms:W3CDTF">2021-02-13T07:53:20Z</dcterms:modified>
</cp:coreProperties>
</file>